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https://nufarm-my.sharepoint.com/personal/orlando_vellaz_nuseed_com/Documents/OJVELLAZ/NUSEED/2017-18-19-20/2020/DESARROLLO/CARINATA/ENSAYOS/Rendimientos/"/>
    </mc:Choice>
  </mc:AlternateContent>
  <xr:revisionPtr revIDLastSave="0" documentId="13_ncr:1_{4DF8F0D0-1F6D-43AD-9BA1-D330EEB3B5FE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1er F" sheetId="1" r:id="rId1"/>
    <sheet name="2daF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2" i="2" l="1"/>
  <c r="J32" i="2"/>
  <c r="I32" i="2"/>
  <c r="H32" i="2"/>
  <c r="K29" i="2"/>
  <c r="J29" i="2"/>
  <c r="I29" i="2"/>
  <c r="H29" i="2"/>
  <c r="K26" i="2"/>
  <c r="J26" i="2"/>
  <c r="I26" i="2"/>
  <c r="H26" i="2"/>
  <c r="M20" i="2"/>
  <c r="M19" i="2"/>
  <c r="M18" i="2"/>
  <c r="M17" i="2"/>
  <c r="M16" i="2"/>
  <c r="M15" i="2"/>
  <c r="M14" i="2"/>
  <c r="M13" i="2"/>
  <c r="M12" i="2"/>
  <c r="M21" i="2" s="1"/>
  <c r="I58" i="2" s="1"/>
  <c r="J33" i="1" l="1"/>
  <c r="J30" i="1"/>
  <c r="J27" i="1"/>
  <c r="I33" i="1"/>
  <c r="I30" i="1"/>
  <c r="I27" i="1"/>
  <c r="H33" i="1"/>
  <c r="H30" i="1"/>
  <c r="H27" i="1"/>
  <c r="G33" i="1"/>
  <c r="G30" i="1"/>
  <c r="G27" i="1"/>
  <c r="L13" i="1"/>
  <c r="L14" i="1"/>
  <c r="L15" i="1"/>
  <c r="L16" i="1"/>
  <c r="L17" i="1"/>
  <c r="L18" i="1"/>
  <c r="L19" i="1"/>
  <c r="L20" i="1"/>
  <c r="L12" i="1"/>
  <c r="L21" i="1" l="1"/>
  <c r="H58" i="2" s="1"/>
</calcChain>
</file>

<file path=xl/sharedStrings.xml><?xml version="1.0" encoding="utf-8"?>
<sst xmlns="http://schemas.openxmlformats.org/spreadsheetml/2006/main" count="65" uniqueCount="34">
  <si>
    <t>Fecha siembra:  06-5-20</t>
  </si>
  <si>
    <t>Parcela</t>
  </si>
  <si>
    <t>den x mil</t>
  </si>
  <si>
    <t>Vuelco %</t>
  </si>
  <si>
    <t>Peso grs.</t>
  </si>
  <si>
    <t>Dehisencia %</t>
  </si>
  <si>
    <t>H°</t>
  </si>
  <si>
    <t xml:space="preserve"> roseta</t>
  </si>
  <si>
    <t>Elongación</t>
  </si>
  <si>
    <t>Floración</t>
  </si>
  <si>
    <t>Ensayo de densidades Carinata primer fecha siembra</t>
  </si>
  <si>
    <t>Ubicación: Nicanor Molina</t>
  </si>
  <si>
    <t>Parcela:  6 surco a 0,20 x 6m</t>
  </si>
  <si>
    <t>7,20 m2</t>
  </si>
  <si>
    <t>Madurez</t>
  </si>
  <si>
    <t xml:space="preserve">Altura cm </t>
  </si>
  <si>
    <t>Fecha  Cosecha : 18-12-20</t>
  </si>
  <si>
    <t>KG/HA</t>
  </si>
  <si>
    <t>RECONQUISTA-Pcia SANTA FE</t>
  </si>
  <si>
    <t>PROM Altura</t>
  </si>
  <si>
    <t>PROM Vuelco</t>
  </si>
  <si>
    <t>PROM Dehisc</t>
  </si>
  <si>
    <t>PROM REND</t>
  </si>
  <si>
    <t>DENS Pl/m2</t>
  </si>
  <si>
    <t>ALTURA (cm)</t>
  </si>
  <si>
    <t>VUELCO (%)</t>
  </si>
  <si>
    <t>REND (Kg/ha)</t>
  </si>
  <si>
    <t>Ensayo de densidades Segunda fecha siembra</t>
  </si>
  <si>
    <t>Parcela:               6 surco a 0,20 x 6m</t>
  </si>
  <si>
    <t>7,2 m2</t>
  </si>
  <si>
    <t>Fecha siembra:  17-6-20</t>
  </si>
  <si>
    <t>Fecha  Cosecha : 28-12-20</t>
  </si>
  <si>
    <t>SIEMBRA 6-5</t>
  </si>
  <si>
    <t>SIEMBRA 17-6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</si>
</sst>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6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1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1" fontId="0" fillId="0" borderId="0" xfId="0" applyNumberFormat="1"/>
    <xf numFmtId="0" fontId="0" fillId="2" borderId="0" xfId="0" applyFill="1"/>
    <xf numFmtId="164" fontId="0" fillId="0" borderId="1" xfId="0" applyNumberFormat="1" applyBorder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AR" b="1"/>
              <a:t>REND (Kg/ha</a:t>
            </a:r>
            <a:r>
              <a:rPr lang="es-AR"/>
              <a:t>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'1er F'!$E$36</c:f>
              <c:strCache>
                <c:ptCount val="1"/>
                <c:pt idx="0">
                  <c:v>REND (Kg/ha)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'1er F'!$B$37:$B$39</c:f>
              <c:numCache>
                <c:formatCode>General</c:formatCode>
                <c:ptCount val="3"/>
                <c:pt idx="0">
                  <c:v>40</c:v>
                </c:pt>
                <c:pt idx="1">
                  <c:v>80</c:v>
                </c:pt>
                <c:pt idx="2">
                  <c:v>120</c:v>
                </c:pt>
              </c:numCache>
            </c:numRef>
          </c:cat>
          <c:val>
            <c:numRef>
              <c:f>'1er F'!$E$37:$E$39</c:f>
              <c:numCache>
                <c:formatCode>0</c:formatCode>
                <c:ptCount val="3"/>
                <c:pt idx="0">
                  <c:v>1805.5555555555554</c:v>
                </c:pt>
                <c:pt idx="1">
                  <c:v>1884.2592592592591</c:v>
                </c:pt>
                <c:pt idx="2">
                  <c:v>1597.2222222222224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2B2-4158-A1CE-55913CCBC6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94255792"/>
        <c:axId val="694243984"/>
      </c:barChart>
      <c:catAx>
        <c:axId val="6942557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 b="1"/>
                  <a:t>PL/m2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694243984"/>
        <c:crosses val="autoZero"/>
        <c:auto val="1"/>
        <c:lblAlgn val="ctr"/>
        <c:lblOffset val="100"/>
        <c:noMultiLvlLbl val="0"/>
      </c:catAx>
      <c:valAx>
        <c:axId val="694243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 b="1"/>
                  <a:t>KG/HA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6942557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'1er F'!$C$36</c:f>
              <c:strCache>
                <c:ptCount val="1"/>
                <c:pt idx="0">
                  <c:v>ALTURA (cm)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'1er F'!$B$37:$B$39</c:f>
              <c:numCache>
                <c:formatCode>General</c:formatCode>
                <c:ptCount val="3"/>
                <c:pt idx="0">
                  <c:v>40</c:v>
                </c:pt>
                <c:pt idx="1">
                  <c:v>80</c:v>
                </c:pt>
                <c:pt idx="2">
                  <c:v>120</c:v>
                </c:pt>
              </c:numCache>
            </c:numRef>
          </c:cat>
          <c:val>
            <c:numRef>
              <c:f>'1er F'!$C$37:$C$39</c:f>
              <c:numCache>
                <c:formatCode>0</c:formatCode>
                <c:ptCount val="3"/>
                <c:pt idx="0">
                  <c:v>63.333333333333336</c:v>
                </c:pt>
                <c:pt idx="1">
                  <c:v>101.66666666666667</c:v>
                </c:pt>
                <c:pt idx="2">
                  <c:v>93.333333333333329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49-48CA-B35B-CBFE8EE039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21714584"/>
        <c:axId val="421711960"/>
      </c:barChart>
      <c:catAx>
        <c:axId val="42171458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Pl/m2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421711960"/>
        <c:crosses val="autoZero"/>
        <c:auto val="1"/>
        <c:lblAlgn val="ctr"/>
        <c:lblOffset val="100"/>
        <c:noMultiLvlLbl val="0"/>
      </c:catAx>
      <c:valAx>
        <c:axId val="421711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 b="1"/>
                  <a:t>Cm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4217145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'1er F'!$D$36</c:f>
              <c:strCache>
                <c:ptCount val="1"/>
                <c:pt idx="0">
                  <c:v>VUELCO (%)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'1er F'!$B$37:$B$39</c:f>
              <c:numCache>
                <c:formatCode>General</c:formatCode>
                <c:ptCount val="3"/>
                <c:pt idx="0">
                  <c:v>40</c:v>
                </c:pt>
                <c:pt idx="1">
                  <c:v>80</c:v>
                </c:pt>
                <c:pt idx="2">
                  <c:v>120</c:v>
                </c:pt>
              </c:numCache>
            </c:numRef>
          </c:cat>
          <c:val>
            <c:numRef>
              <c:f>'1er F'!$D$37:$D$39</c:f>
              <c:numCache>
                <c:formatCode>0</c:formatCode>
                <c:ptCount val="3"/>
                <c:pt idx="0">
                  <c:v>23.333333333333332</c:v>
                </c:pt>
                <c:pt idx="1">
                  <c:v>33.333333333333336</c:v>
                </c:pt>
                <c:pt idx="2">
                  <c:v>43.333333333333336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94-4BCA-B190-19D4DFA24E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08168232"/>
        <c:axId val="708164952"/>
      </c:barChart>
      <c:catAx>
        <c:axId val="70816823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 b="1"/>
                  <a:t>Pl/m2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708164952"/>
        <c:crosses val="autoZero"/>
        <c:auto val="1"/>
        <c:lblAlgn val="ctr"/>
        <c:lblOffset val="100"/>
        <c:noMultiLvlLbl val="0"/>
      </c:catAx>
      <c:valAx>
        <c:axId val="7081649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 b="1"/>
                  <a:t>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7081682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AR" b="1"/>
              <a:t>REND</a:t>
            </a:r>
            <a:r>
              <a:rPr lang="es-AR" b="1" baseline="0"/>
              <a:t> Kg/Ha</a:t>
            </a:r>
            <a:endParaRPr lang="es-AR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'2daF'!$C$36:$C$38</c:f>
              <c:numCache>
                <c:formatCode>General</c:formatCode>
                <c:ptCount val="3"/>
                <c:pt idx="0">
                  <c:v>40</c:v>
                </c:pt>
                <c:pt idx="1">
                  <c:v>80</c:v>
                </c:pt>
                <c:pt idx="2">
                  <c:v>120</c:v>
                </c:pt>
              </c:numCache>
            </c:numRef>
          </c:cat>
          <c:val>
            <c:numRef>
              <c:f>'2daF'!$F$36:$F$38</c:f>
              <c:numCache>
                <c:formatCode>0</c:formatCode>
                <c:ptCount val="3"/>
                <c:pt idx="0">
                  <c:v>532.40740740740739</c:v>
                </c:pt>
                <c:pt idx="1">
                  <c:v>634.25925925925924</c:v>
                </c:pt>
                <c:pt idx="2">
                  <c:v>527.77777777777771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4D-4A6B-A971-2C55A90FEA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47723888"/>
        <c:axId val="547724216"/>
      </c:barChart>
      <c:catAx>
        <c:axId val="54772388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 b="1"/>
                  <a:t>Pl/m2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547724216"/>
        <c:crosses val="autoZero"/>
        <c:auto val="1"/>
        <c:lblAlgn val="ctr"/>
        <c:lblOffset val="100"/>
        <c:noMultiLvlLbl val="0"/>
      </c:catAx>
      <c:valAx>
        <c:axId val="547724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 b="1"/>
                  <a:t>Kg/Ha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5477238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AR" b="1"/>
              <a:t>ALTURA</a:t>
            </a:r>
            <a:r>
              <a:rPr lang="es-AR" b="1" baseline="0"/>
              <a:t> Cm</a:t>
            </a:r>
            <a:endParaRPr lang="es-AR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'2daF'!$C$36:$C$38</c:f>
              <c:numCache>
                <c:formatCode>General</c:formatCode>
                <c:ptCount val="3"/>
                <c:pt idx="0">
                  <c:v>40</c:v>
                </c:pt>
                <c:pt idx="1">
                  <c:v>80</c:v>
                </c:pt>
                <c:pt idx="2">
                  <c:v>120</c:v>
                </c:pt>
              </c:numCache>
            </c:numRef>
          </c:cat>
          <c:val>
            <c:numRef>
              <c:f>'2daF'!$D$36:$D$38</c:f>
              <c:numCache>
                <c:formatCode>0</c:formatCode>
                <c:ptCount val="3"/>
                <c:pt idx="0">
                  <c:v>73.333333333333329</c:v>
                </c:pt>
                <c:pt idx="1">
                  <c:v>78.333333333333329</c:v>
                </c:pt>
                <c:pt idx="2">
                  <c:v>136.66666666666666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A49-49C8-84C1-B3A77EC6B9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0873520"/>
        <c:axId val="200876144"/>
      </c:barChart>
      <c:catAx>
        <c:axId val="2008735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 b="1"/>
                  <a:t>Pl/m2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200876144"/>
        <c:crosses val="autoZero"/>
        <c:auto val="1"/>
        <c:lblAlgn val="ctr"/>
        <c:lblOffset val="100"/>
        <c:noMultiLvlLbl val="0"/>
      </c:catAx>
      <c:valAx>
        <c:axId val="200876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 b="1"/>
                  <a:t>Altura</a:t>
                </a:r>
                <a:r>
                  <a:rPr lang="es-AR" b="1" baseline="0"/>
                  <a:t> (cm)</a:t>
                </a:r>
                <a:endParaRPr lang="es-AR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200873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AR" b="1"/>
              <a:t>VUELCO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'2daF'!$C$36:$C$38</c:f>
              <c:numCache>
                <c:formatCode>General</c:formatCode>
                <c:ptCount val="3"/>
                <c:pt idx="0">
                  <c:v>40</c:v>
                </c:pt>
                <c:pt idx="1">
                  <c:v>80</c:v>
                </c:pt>
                <c:pt idx="2">
                  <c:v>120</c:v>
                </c:pt>
              </c:numCache>
            </c:numRef>
          </c:cat>
          <c:val>
            <c:numRef>
              <c:f>'2daF'!$E$36:$E$38</c:f>
              <c:numCache>
                <c:formatCode>0</c:formatCode>
                <c:ptCount val="3"/>
                <c:pt idx="0">
                  <c:v>40</c:v>
                </c:pt>
                <c:pt idx="1">
                  <c:v>46.666666666666664</c:v>
                </c:pt>
                <c:pt idx="2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BA-4891-A97E-0E5D6B3FEA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52658608"/>
        <c:axId val="552661232"/>
      </c:barChart>
      <c:catAx>
        <c:axId val="5526586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 b="1"/>
                  <a:t>Pl/m2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552661232"/>
        <c:crosses val="autoZero"/>
        <c:auto val="1"/>
        <c:lblAlgn val="ctr"/>
        <c:lblOffset val="100"/>
        <c:noMultiLvlLbl val="0"/>
      </c:catAx>
      <c:valAx>
        <c:axId val="55266123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 b="1"/>
                  <a:t>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552658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AR" b="1"/>
              <a:t>RECONQUISTA-FECHAS DE SIEMBRA AVANZA 641</a:t>
            </a:r>
            <a:endParaRPr lang="es-A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'2daF'!$H$57:$I$57</c:f>
              <c:strCache>
                <c:ptCount val="2"/>
                <c:pt idx="0">
                  <c:v>SIEMBRA 6-5</c:v>
                </c:pt>
                <c:pt idx="1">
                  <c:v>SIEMBRA 17-6</c:v>
                </c:pt>
              </c:strCache>
            </c:strRef>
          </c:cat>
          <c:val>
            <c:numRef>
              <c:f>'2daF'!$H$58:$I$58</c:f>
              <c:numCache>
                <c:formatCode>0</c:formatCode>
                <c:ptCount val="2"/>
                <c:pt idx="0">
                  <c:v>1762.3456790123455</c:v>
                </c:pt>
                <c:pt idx="1">
                  <c:v>564.81481481481478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9B-4E60-A4EC-6E7FA8C839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5902528"/>
        <c:axId val="175902856"/>
      </c:barChart>
      <c:catAx>
        <c:axId val="17590252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 b="1"/>
                  <a:t>FECHAS</a:t>
                </a:r>
                <a:r>
                  <a:rPr lang="es-AR" b="1" baseline="0"/>
                  <a:t> DE SIEMBRA</a:t>
                </a:r>
                <a:endParaRPr lang="es-AR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175902856"/>
        <c:crosses val="autoZero"/>
        <c:auto val="1"/>
        <c:lblAlgn val="ctr"/>
        <c:lblOffset val="100"/>
        <c:noMultiLvlLbl val="0"/>
      </c:catAx>
      <c:valAx>
        <c:axId val="1759028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AR"/>
                  <a:t>REND Kg/ha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AR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175902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4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39</xdr:row>
      <xdr:rowOff>185737</xdr:rowOff>
    </xdr:from>
    <xdr:to>
      <xdr:col>5</xdr:col>
      <xdr:colOff>866775</xdr:colOff>
      <xdr:row>54</xdr:row>
      <xdr:rowOff>71437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4E6BEBA-3BA1-4378-B4AF-9489C6C2A5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409575</xdr:colOff>
      <xdr:row>40</xdr:row>
      <xdr:rowOff>4762</xdr:rowOff>
    </xdr:from>
    <xdr:to>
      <xdr:col>12</xdr:col>
      <xdr:colOff>0</xdr:colOff>
      <xdr:row>54</xdr:row>
      <xdr:rowOff>80962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44859D8-AA6F-491F-95DB-30DF66BFAF7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590550</xdr:colOff>
      <xdr:row>40</xdr:row>
      <xdr:rowOff>23812</xdr:rowOff>
    </xdr:from>
    <xdr:to>
      <xdr:col>18</xdr:col>
      <xdr:colOff>590550</xdr:colOff>
      <xdr:row>54</xdr:row>
      <xdr:rowOff>100012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BA3ED2A7-995C-4292-B81B-4232763FC6F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209550</xdr:colOff>
      <xdr:row>39</xdr:row>
      <xdr:rowOff>157162</xdr:rowOff>
    </xdr:from>
    <xdr:to>
      <xdr:col>7</xdr:col>
      <xdr:colOff>0</xdr:colOff>
      <xdr:row>54</xdr:row>
      <xdr:rowOff>42862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94A407B-AD0B-451B-9E7F-1CD610380D1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523875</xdr:colOff>
      <xdr:row>40</xdr:row>
      <xdr:rowOff>52387</xdr:rowOff>
    </xdr:from>
    <xdr:to>
      <xdr:col>13</xdr:col>
      <xdr:colOff>257175</xdr:colOff>
      <xdr:row>54</xdr:row>
      <xdr:rowOff>128587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391905AB-32D7-4F67-8615-0C2A38DA012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104775</xdr:colOff>
      <xdr:row>40</xdr:row>
      <xdr:rowOff>90487</xdr:rowOff>
    </xdr:from>
    <xdr:to>
      <xdr:col>20</xdr:col>
      <xdr:colOff>104775</xdr:colOff>
      <xdr:row>54</xdr:row>
      <xdr:rowOff>166687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4835757-F2E7-455D-8969-8FD802953E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504825</xdr:colOff>
      <xdr:row>55</xdr:row>
      <xdr:rowOff>166686</xdr:rowOff>
    </xdr:from>
    <xdr:to>
      <xdr:col>15</xdr:col>
      <xdr:colOff>533400</xdr:colOff>
      <xdr:row>70</xdr:row>
      <xdr:rowOff>76199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4D7DB0EE-DC78-4A59-9FFB-55F5D4F36B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"/>
  <sheetViews>
    <sheetView topLeftCell="G37" workbookViewId="0"/>
  </sheetViews>
  <sheetFormatPr baseColWidth="10" defaultRowHeight="15" x14ac:dyDescent="0.25"/>
  <cols>
    <col min="2" max="4" width="11.42578125" style="1"/>
    <col min="5" max="5" width="11.5703125" style="1" customWidth="1"/>
    <col min="6" max="6" width="14.85546875" style="1" customWidth="1"/>
    <col min="7" max="7" width="13.28515625" style="1" customWidth="1"/>
    <col min="8" max="8" width="12.42578125" style="1" customWidth="1"/>
    <col min="9" max="9" width="12.7109375" customWidth="1"/>
    <col min="10" max="10" width="13.42578125" customWidth="1"/>
  </cols>
  <sheetData>
    <row r="1" spans="1:12" x14ac:dyDescent="0.25">
      <c r="B1" s="7"/>
      <c r="C1" s="7"/>
      <c r="D1" s="8" t="s">
        <v>10</v>
      </c>
      <c r="E1" s="7"/>
      <c r="F1" s="7"/>
    </row>
    <row r="3" spans="1:12" x14ac:dyDescent="0.25">
      <c r="C3" s="1" t="s">
        <v>11</v>
      </c>
      <c r="E3" s="9" t="s">
        <v>18</v>
      </c>
      <c r="F3" s="7"/>
    </row>
    <row r="5" spans="1:12" x14ac:dyDescent="0.25">
      <c r="C5" s="1" t="s">
        <v>12</v>
      </c>
      <c r="E5" s="1" t="s">
        <v>13</v>
      </c>
    </row>
    <row r="7" spans="1:12" x14ac:dyDescent="0.25">
      <c r="B7" s="7"/>
      <c r="C7" s="7" t="s">
        <v>0</v>
      </c>
      <c r="D7" s="7"/>
    </row>
    <row r="8" spans="1:12" x14ac:dyDescent="0.25">
      <c r="B8" s="7"/>
      <c r="C8" s="7" t="s">
        <v>16</v>
      </c>
      <c r="D8" s="7"/>
    </row>
    <row r="11" spans="1:12" ht="23.25" customHeight="1" x14ac:dyDescent="0.25">
      <c r="A11" s="2" t="s">
        <v>1</v>
      </c>
      <c r="B11" s="2" t="s">
        <v>2</v>
      </c>
      <c r="C11" s="2" t="s">
        <v>15</v>
      </c>
      <c r="D11" s="2" t="s">
        <v>7</v>
      </c>
      <c r="E11" s="2" t="s">
        <v>8</v>
      </c>
      <c r="F11" s="2" t="s">
        <v>9</v>
      </c>
      <c r="G11" s="2" t="s">
        <v>14</v>
      </c>
      <c r="H11" s="2" t="s">
        <v>3</v>
      </c>
      <c r="I11" s="2" t="s">
        <v>5</v>
      </c>
      <c r="J11" s="2" t="s">
        <v>4</v>
      </c>
      <c r="K11" s="2" t="s">
        <v>6</v>
      </c>
      <c r="L11" s="6" t="s">
        <v>17</v>
      </c>
    </row>
    <row r="12" spans="1:12" x14ac:dyDescent="0.25">
      <c r="A12" s="2">
        <v>1</v>
      </c>
      <c r="B12" s="2">
        <v>40</v>
      </c>
      <c r="C12" s="2">
        <v>70</v>
      </c>
      <c r="D12" s="3">
        <v>44000</v>
      </c>
      <c r="E12" s="3">
        <v>44040</v>
      </c>
      <c r="F12" s="3">
        <v>44077</v>
      </c>
      <c r="G12" s="3">
        <v>44160</v>
      </c>
      <c r="H12" s="2">
        <v>30</v>
      </c>
      <c r="I12" s="2">
        <v>20</v>
      </c>
      <c r="J12" s="4">
        <v>1300</v>
      </c>
      <c r="K12" s="2">
        <v>9</v>
      </c>
      <c r="L12" s="4">
        <f>J12*10/7.2</f>
        <v>1805.5555555555554</v>
      </c>
    </row>
    <row r="13" spans="1:12" x14ac:dyDescent="0.25">
      <c r="A13" s="2">
        <v>2</v>
      </c>
      <c r="B13" s="2">
        <v>80</v>
      </c>
      <c r="C13" s="2">
        <v>100</v>
      </c>
      <c r="D13" s="3">
        <v>44000</v>
      </c>
      <c r="E13" s="3">
        <v>44040</v>
      </c>
      <c r="F13" s="3">
        <v>44077</v>
      </c>
      <c r="G13" s="3">
        <v>44160</v>
      </c>
      <c r="H13" s="2">
        <v>40</v>
      </c>
      <c r="I13" s="2">
        <v>25</v>
      </c>
      <c r="J13" s="4">
        <v>1380</v>
      </c>
      <c r="K13" s="2">
        <v>9</v>
      </c>
      <c r="L13" s="4">
        <f t="shared" ref="L13:L20" si="0">J13*10/7.2</f>
        <v>1916.6666666666665</v>
      </c>
    </row>
    <row r="14" spans="1:12" x14ac:dyDescent="0.25">
      <c r="A14" s="2">
        <v>3</v>
      </c>
      <c r="B14" s="2">
        <v>120</v>
      </c>
      <c r="C14" s="2">
        <v>120</v>
      </c>
      <c r="D14" s="3">
        <v>44000</v>
      </c>
      <c r="E14" s="3">
        <v>44040</v>
      </c>
      <c r="F14" s="3">
        <v>44077</v>
      </c>
      <c r="G14" s="3">
        <v>44160</v>
      </c>
      <c r="H14" s="2">
        <v>40</v>
      </c>
      <c r="I14" s="2">
        <v>20</v>
      </c>
      <c r="J14" s="4">
        <v>1050</v>
      </c>
      <c r="K14" s="2">
        <v>9</v>
      </c>
      <c r="L14" s="4">
        <f t="shared" si="0"/>
        <v>1458.3333333333333</v>
      </c>
    </row>
    <row r="15" spans="1:12" x14ac:dyDescent="0.25">
      <c r="A15" s="2">
        <v>4</v>
      </c>
      <c r="B15" s="2">
        <v>40</v>
      </c>
      <c r="C15" s="2">
        <v>70</v>
      </c>
      <c r="D15" s="3">
        <v>44000</v>
      </c>
      <c r="E15" s="3">
        <v>44040</v>
      </c>
      <c r="F15" s="3">
        <v>44077</v>
      </c>
      <c r="G15" s="3">
        <v>44160</v>
      </c>
      <c r="H15" s="2">
        <v>20</v>
      </c>
      <c r="I15" s="2">
        <v>25</v>
      </c>
      <c r="J15" s="4">
        <v>1230</v>
      </c>
      <c r="K15" s="2">
        <v>9</v>
      </c>
      <c r="L15" s="4">
        <f t="shared" si="0"/>
        <v>1708.3333333333333</v>
      </c>
    </row>
    <row r="16" spans="1:12" x14ac:dyDescent="0.25">
      <c r="A16" s="2">
        <v>5</v>
      </c>
      <c r="B16" s="2">
        <v>120</v>
      </c>
      <c r="C16" s="2">
        <v>60</v>
      </c>
      <c r="D16" s="3">
        <v>44000</v>
      </c>
      <c r="E16" s="3">
        <v>44040</v>
      </c>
      <c r="F16" s="3">
        <v>44077</v>
      </c>
      <c r="G16" s="3">
        <v>44160</v>
      </c>
      <c r="H16" s="2">
        <v>40</v>
      </c>
      <c r="I16" s="2">
        <v>25</v>
      </c>
      <c r="J16" s="4">
        <v>1280</v>
      </c>
      <c r="K16" s="2">
        <v>9</v>
      </c>
      <c r="L16" s="4">
        <f t="shared" si="0"/>
        <v>1777.7777777777778</v>
      </c>
    </row>
    <row r="17" spans="1:12" x14ac:dyDescent="0.25">
      <c r="A17" s="2">
        <v>6</v>
      </c>
      <c r="B17" s="2">
        <v>80</v>
      </c>
      <c r="C17" s="2">
        <v>105</v>
      </c>
      <c r="D17" s="3">
        <v>44000</v>
      </c>
      <c r="E17" s="3">
        <v>44040</v>
      </c>
      <c r="F17" s="3">
        <v>44077</v>
      </c>
      <c r="G17" s="3">
        <v>44160</v>
      </c>
      <c r="H17" s="2">
        <v>30</v>
      </c>
      <c r="I17" s="2">
        <v>20</v>
      </c>
      <c r="J17" s="4">
        <v>1460</v>
      </c>
      <c r="K17" s="2">
        <v>9</v>
      </c>
      <c r="L17" s="4">
        <f t="shared" si="0"/>
        <v>2027.7777777777778</v>
      </c>
    </row>
    <row r="18" spans="1:12" x14ac:dyDescent="0.25">
      <c r="A18" s="2">
        <v>7</v>
      </c>
      <c r="B18" s="2">
        <v>120</v>
      </c>
      <c r="C18" s="2">
        <v>100</v>
      </c>
      <c r="D18" s="3">
        <v>44000</v>
      </c>
      <c r="E18" s="3">
        <v>44040</v>
      </c>
      <c r="F18" s="3">
        <v>44077</v>
      </c>
      <c r="G18" s="3">
        <v>44160</v>
      </c>
      <c r="H18" s="2">
        <v>50</v>
      </c>
      <c r="I18" s="2">
        <v>25</v>
      </c>
      <c r="J18" s="4">
        <v>1120</v>
      </c>
      <c r="K18" s="2">
        <v>9</v>
      </c>
      <c r="L18" s="4">
        <f t="shared" si="0"/>
        <v>1555.5555555555554</v>
      </c>
    </row>
    <row r="19" spans="1:12" x14ac:dyDescent="0.25">
      <c r="A19" s="2">
        <v>8</v>
      </c>
      <c r="B19" s="2">
        <v>40</v>
      </c>
      <c r="C19" s="2">
        <v>50</v>
      </c>
      <c r="D19" s="3">
        <v>44000</v>
      </c>
      <c r="E19" s="3">
        <v>44040</v>
      </c>
      <c r="F19" s="3">
        <v>44077</v>
      </c>
      <c r="G19" s="3">
        <v>44160</v>
      </c>
      <c r="H19" s="2">
        <v>20</v>
      </c>
      <c r="I19" s="2">
        <v>20</v>
      </c>
      <c r="J19" s="4">
        <v>1370</v>
      </c>
      <c r="K19" s="2">
        <v>9</v>
      </c>
      <c r="L19" s="4">
        <f t="shared" si="0"/>
        <v>1902.7777777777778</v>
      </c>
    </row>
    <row r="20" spans="1:12" x14ac:dyDescent="0.25">
      <c r="A20" s="2">
        <v>9</v>
      </c>
      <c r="B20" s="2">
        <v>80</v>
      </c>
      <c r="C20" s="2">
        <v>100</v>
      </c>
      <c r="D20" s="3">
        <v>44000</v>
      </c>
      <c r="E20" s="3">
        <v>44040</v>
      </c>
      <c r="F20" s="3">
        <v>44077</v>
      </c>
      <c r="G20" s="3">
        <v>44160</v>
      </c>
      <c r="H20" s="2">
        <v>30</v>
      </c>
      <c r="I20" s="2">
        <v>20</v>
      </c>
      <c r="J20" s="4">
        <v>1230</v>
      </c>
      <c r="K20" s="2">
        <v>9</v>
      </c>
      <c r="L20" s="4">
        <f t="shared" si="0"/>
        <v>1708.3333333333333</v>
      </c>
    </row>
    <row r="21" spans="1:12" x14ac:dyDescent="0.25">
      <c r="L21" s="14">
        <f>AVERAGE(L12:L20)</f>
        <v>1762.3456790123455</v>
      </c>
    </row>
    <row r="24" spans="1:12" x14ac:dyDescent="0.25">
      <c r="A24" s="2"/>
      <c r="B24" s="2" t="s">
        <v>2</v>
      </c>
      <c r="C24" s="2" t="s">
        <v>15</v>
      </c>
      <c r="D24" s="2" t="s">
        <v>3</v>
      </c>
      <c r="E24" s="2" t="s">
        <v>5</v>
      </c>
      <c r="F24" s="6" t="s">
        <v>17</v>
      </c>
      <c r="G24" s="2" t="s">
        <v>19</v>
      </c>
      <c r="H24" s="2" t="s">
        <v>20</v>
      </c>
      <c r="I24" s="2" t="s">
        <v>21</v>
      </c>
      <c r="J24" s="11" t="s">
        <v>22</v>
      </c>
      <c r="K24" s="11"/>
      <c r="L24" s="10"/>
    </row>
    <row r="25" spans="1:12" x14ac:dyDescent="0.25">
      <c r="A25" s="2"/>
      <c r="B25" s="2">
        <v>40</v>
      </c>
      <c r="C25" s="2">
        <v>70</v>
      </c>
      <c r="D25" s="2">
        <v>30</v>
      </c>
      <c r="E25" s="2">
        <v>20</v>
      </c>
      <c r="F25" s="4">
        <v>1805.5555555555554</v>
      </c>
      <c r="G25" s="13"/>
      <c r="I25" s="10"/>
      <c r="J25" s="12"/>
      <c r="K25" s="11"/>
      <c r="L25" s="10"/>
    </row>
    <row r="26" spans="1:12" x14ac:dyDescent="0.25">
      <c r="A26" s="2"/>
      <c r="B26" s="2">
        <v>40</v>
      </c>
      <c r="C26" s="2">
        <v>70</v>
      </c>
      <c r="D26" s="2">
        <v>20</v>
      </c>
      <c r="E26" s="2">
        <v>25</v>
      </c>
      <c r="F26" s="4">
        <v>1708.3333333333333</v>
      </c>
      <c r="G26" s="13"/>
      <c r="I26" s="10"/>
      <c r="J26" s="12"/>
      <c r="K26" s="11"/>
      <c r="L26" s="10"/>
    </row>
    <row r="27" spans="1:12" x14ac:dyDescent="0.25">
      <c r="A27" s="2"/>
      <c r="B27" s="2">
        <v>40</v>
      </c>
      <c r="C27" s="2">
        <v>50</v>
      </c>
      <c r="D27" s="2">
        <v>20</v>
      </c>
      <c r="E27" s="2">
        <v>20</v>
      </c>
      <c r="F27" s="4">
        <v>1902.7777777777778</v>
      </c>
      <c r="G27" s="4">
        <f>AVERAGE(C25:C27)</f>
        <v>63.333333333333336</v>
      </c>
      <c r="H27" s="4">
        <f>AVERAGE(D25:D27)</f>
        <v>23.333333333333332</v>
      </c>
      <c r="I27" s="4">
        <f>AVERAGE(E25:E27)</f>
        <v>21.666666666666668</v>
      </c>
      <c r="J27" s="4">
        <f>AVERAGE(F25:F27)</f>
        <v>1805.5555555555554</v>
      </c>
      <c r="K27" s="11"/>
      <c r="L27" s="10"/>
    </row>
    <row r="28" spans="1:12" x14ac:dyDescent="0.25">
      <c r="A28" s="2"/>
      <c r="B28" s="2">
        <v>80</v>
      </c>
      <c r="C28" s="2">
        <v>100</v>
      </c>
      <c r="D28" s="2">
        <v>40</v>
      </c>
      <c r="E28" s="2">
        <v>25</v>
      </c>
      <c r="F28" s="4">
        <v>1916.6666666666665</v>
      </c>
      <c r="G28" s="13"/>
      <c r="I28" s="10"/>
      <c r="J28" s="12"/>
      <c r="K28" s="11"/>
      <c r="L28" s="10"/>
    </row>
    <row r="29" spans="1:12" x14ac:dyDescent="0.25">
      <c r="A29" s="2"/>
      <c r="B29" s="2">
        <v>80</v>
      </c>
      <c r="C29" s="2">
        <v>105</v>
      </c>
      <c r="D29" s="2">
        <v>30</v>
      </c>
      <c r="E29" s="2">
        <v>20</v>
      </c>
      <c r="F29" s="4">
        <v>2027.7777777777778</v>
      </c>
      <c r="G29" s="13"/>
      <c r="I29" s="10"/>
      <c r="J29" s="12"/>
      <c r="K29" s="11"/>
      <c r="L29" s="10"/>
    </row>
    <row r="30" spans="1:12" x14ac:dyDescent="0.25">
      <c r="A30" s="2"/>
      <c r="B30" s="2">
        <v>80</v>
      </c>
      <c r="C30" s="2">
        <v>100</v>
      </c>
      <c r="D30" s="2">
        <v>30</v>
      </c>
      <c r="E30" s="2">
        <v>20</v>
      </c>
      <c r="F30" s="4">
        <v>1708.3333333333333</v>
      </c>
      <c r="G30" s="4">
        <f>AVERAGE(C28:C30)</f>
        <v>101.66666666666667</v>
      </c>
      <c r="H30" s="4">
        <f>AVERAGE(D28:D30)</f>
        <v>33.333333333333336</v>
      </c>
      <c r="I30" s="4">
        <f>AVERAGE(E28:E30)</f>
        <v>21.666666666666668</v>
      </c>
      <c r="J30" s="4">
        <f>AVERAGE(F28:F30)</f>
        <v>1884.2592592592591</v>
      </c>
      <c r="K30" s="11"/>
      <c r="L30" s="10"/>
    </row>
    <row r="31" spans="1:12" x14ac:dyDescent="0.25">
      <c r="A31" s="2"/>
      <c r="B31" s="2">
        <v>120</v>
      </c>
      <c r="C31" s="2">
        <v>120</v>
      </c>
      <c r="D31" s="2">
        <v>40</v>
      </c>
      <c r="E31" s="2">
        <v>20</v>
      </c>
      <c r="F31" s="4">
        <v>1458.3333333333333</v>
      </c>
      <c r="G31" s="13"/>
      <c r="I31" s="10"/>
      <c r="J31" s="12"/>
      <c r="K31" s="11"/>
      <c r="L31" s="10"/>
    </row>
    <row r="32" spans="1:12" x14ac:dyDescent="0.25">
      <c r="A32" s="2"/>
      <c r="B32" s="2">
        <v>120</v>
      </c>
      <c r="C32" s="2">
        <v>60</v>
      </c>
      <c r="D32" s="2">
        <v>40</v>
      </c>
      <c r="E32" s="2">
        <v>25</v>
      </c>
      <c r="F32" s="4">
        <v>1777.7777777777778</v>
      </c>
      <c r="G32" s="13"/>
      <c r="I32" s="10"/>
      <c r="J32" s="12"/>
      <c r="K32" s="11"/>
      <c r="L32" s="10"/>
    </row>
    <row r="33" spans="1:12" x14ac:dyDescent="0.25">
      <c r="A33" s="2"/>
      <c r="B33" s="2">
        <v>120</v>
      </c>
      <c r="C33" s="2">
        <v>100</v>
      </c>
      <c r="D33" s="2">
        <v>50</v>
      </c>
      <c r="E33" s="2">
        <v>25</v>
      </c>
      <c r="F33" s="4">
        <v>1555.5555555555554</v>
      </c>
      <c r="G33" s="4">
        <f>AVERAGE(C31:C33)</f>
        <v>93.333333333333329</v>
      </c>
      <c r="H33" s="4">
        <f>AVERAGE(D31:D33)</f>
        <v>43.333333333333336</v>
      </c>
      <c r="I33" s="4">
        <f>AVERAGE(E31:E33)</f>
        <v>23.333333333333332</v>
      </c>
      <c r="J33" s="4">
        <f>AVERAGE(F31:F33)</f>
        <v>1597.2222222222224</v>
      </c>
      <c r="K33" s="11"/>
      <c r="L33" s="10"/>
    </row>
    <row r="34" spans="1:12" x14ac:dyDescent="0.25">
      <c r="I34" s="10"/>
      <c r="J34" s="10"/>
      <c r="K34" s="10"/>
      <c r="L34" s="10"/>
    </row>
    <row r="36" spans="1:12" x14ac:dyDescent="0.25">
      <c r="B36" s="1" t="s">
        <v>23</v>
      </c>
      <c r="C36" s="1" t="s">
        <v>24</v>
      </c>
      <c r="D36" s="1" t="s">
        <v>25</v>
      </c>
      <c r="E36" t="s">
        <v>26</v>
      </c>
    </row>
    <row r="37" spans="1:12" x14ac:dyDescent="0.25">
      <c r="B37" s="1">
        <v>40</v>
      </c>
      <c r="C37" s="5">
        <v>63.333333333333336</v>
      </c>
      <c r="D37" s="5">
        <v>23.333333333333332</v>
      </c>
      <c r="E37" s="5">
        <v>1805.5555555555554</v>
      </c>
    </row>
    <row r="38" spans="1:12" x14ac:dyDescent="0.25">
      <c r="B38" s="1">
        <v>80</v>
      </c>
      <c r="C38" s="5">
        <v>101.66666666666667</v>
      </c>
      <c r="D38" s="5">
        <v>33.333333333333336</v>
      </c>
      <c r="E38" s="5">
        <v>1884.2592592592591</v>
      </c>
    </row>
    <row r="39" spans="1:12" x14ac:dyDescent="0.25">
      <c r="B39" s="1">
        <v>120</v>
      </c>
      <c r="C39" s="5">
        <v>93.333333333333329</v>
      </c>
      <c r="D39" s="5">
        <v>43.333333333333336</v>
      </c>
      <c r="E39" s="5">
        <v>1597.2222222222224</v>
      </c>
    </row>
  </sheetData>
  <sortState xmlns:xlrd2="http://schemas.microsoft.com/office/spreadsheetml/2017/richdata2" ref="B25:F33">
    <sortCondition ref="B25:B33"/>
  </sortState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238666-8145-4965-9888-ED95932227C3}">
  <dimension ref="B1:M58"/>
  <sheetViews>
    <sheetView tabSelected="1" topLeftCell="C46" workbookViewId="0">
      <selection activeCell="Q63" sqref="Q63"/>
    </sheetView>
  </sheetViews>
  <sheetFormatPr baseColWidth="10" defaultRowHeight="15" x14ac:dyDescent="0.25"/>
  <cols>
    <col min="4" max="4" width="13.140625" customWidth="1"/>
    <col min="6" max="6" width="12.85546875" bestFit="1" customWidth="1"/>
    <col min="8" max="8" width="12.28515625" bestFit="1" customWidth="1"/>
    <col min="9" max="9" width="13" bestFit="1" customWidth="1"/>
    <col min="10" max="10" width="12.7109375" bestFit="1" customWidth="1"/>
    <col min="11" max="11" width="11.7109375" bestFit="1" customWidth="1"/>
  </cols>
  <sheetData>
    <row r="1" spans="2:13" x14ac:dyDescent="0.25">
      <c r="B1" s="7"/>
      <c r="C1" s="7"/>
      <c r="D1" s="8" t="s">
        <v>27</v>
      </c>
      <c r="E1" s="7"/>
      <c r="F1" s="7"/>
    </row>
    <row r="3" spans="2:13" x14ac:dyDescent="0.25">
      <c r="D3" t="s">
        <v>11</v>
      </c>
    </row>
    <row r="5" spans="2:13" x14ac:dyDescent="0.25">
      <c r="D5" t="s">
        <v>28</v>
      </c>
      <c r="F5" s="1"/>
      <c r="G5" s="1" t="s">
        <v>29</v>
      </c>
      <c r="I5" s="14"/>
    </row>
    <row r="7" spans="2:13" x14ac:dyDescent="0.25">
      <c r="D7" s="15" t="s">
        <v>30</v>
      </c>
      <c r="E7" s="15"/>
    </row>
    <row r="8" spans="2:13" x14ac:dyDescent="0.25">
      <c r="D8" s="15" t="s">
        <v>31</v>
      </c>
      <c r="E8" s="15"/>
    </row>
    <row r="11" spans="2:13" x14ac:dyDescent="0.25">
      <c r="B11" s="2" t="s">
        <v>1</v>
      </c>
      <c r="C11" s="2" t="s">
        <v>2</v>
      </c>
      <c r="D11" s="2" t="s">
        <v>15</v>
      </c>
      <c r="E11" s="2" t="s">
        <v>7</v>
      </c>
      <c r="F11" s="2" t="s">
        <v>8</v>
      </c>
      <c r="G11" s="2" t="s">
        <v>9</v>
      </c>
      <c r="H11" s="2" t="s">
        <v>14</v>
      </c>
      <c r="I11" s="2" t="s">
        <v>3</v>
      </c>
      <c r="J11" s="2" t="s">
        <v>5</v>
      </c>
      <c r="K11" s="2" t="s">
        <v>4</v>
      </c>
      <c r="L11" s="2" t="s">
        <v>6</v>
      </c>
      <c r="M11" s="2" t="s">
        <v>17</v>
      </c>
    </row>
    <row r="12" spans="2:13" x14ac:dyDescent="0.25">
      <c r="B12" s="2">
        <v>1</v>
      </c>
      <c r="C12" s="2">
        <v>40</v>
      </c>
      <c r="D12" s="2">
        <v>70</v>
      </c>
      <c r="E12" s="16">
        <v>44063</v>
      </c>
      <c r="F12" s="16">
        <v>44084</v>
      </c>
      <c r="G12" s="16">
        <v>44104</v>
      </c>
      <c r="H12" s="16">
        <v>44170</v>
      </c>
      <c r="I12" s="2">
        <v>40</v>
      </c>
      <c r="J12" s="2">
        <v>30</v>
      </c>
      <c r="K12" s="2">
        <v>430</v>
      </c>
      <c r="L12" s="2">
        <v>7</v>
      </c>
      <c r="M12" s="4">
        <f>K12*10/7.2</f>
        <v>597.22222222222217</v>
      </c>
    </row>
    <row r="13" spans="2:13" x14ac:dyDescent="0.25">
      <c r="B13" s="2">
        <v>2</v>
      </c>
      <c r="C13" s="2">
        <v>80</v>
      </c>
      <c r="D13" s="2">
        <v>105</v>
      </c>
      <c r="E13" s="16">
        <v>44064</v>
      </c>
      <c r="F13" s="16">
        <v>44084</v>
      </c>
      <c r="G13" s="16">
        <v>44104</v>
      </c>
      <c r="H13" s="16">
        <v>44170</v>
      </c>
      <c r="I13" s="2">
        <v>40</v>
      </c>
      <c r="J13" s="2">
        <v>30</v>
      </c>
      <c r="K13" s="2">
        <v>570</v>
      </c>
      <c r="L13" s="2">
        <v>7</v>
      </c>
      <c r="M13" s="4">
        <f t="shared" ref="M13:M20" si="0">K13*10/7.2</f>
        <v>791.66666666666663</v>
      </c>
    </row>
    <row r="14" spans="2:13" x14ac:dyDescent="0.25">
      <c r="B14" s="2">
        <v>3</v>
      </c>
      <c r="C14" s="2">
        <v>120</v>
      </c>
      <c r="D14" s="2">
        <v>150</v>
      </c>
      <c r="E14" s="16">
        <v>44065</v>
      </c>
      <c r="F14" s="16">
        <v>44084</v>
      </c>
      <c r="G14" s="16">
        <v>44104</v>
      </c>
      <c r="H14" s="16">
        <v>44170</v>
      </c>
      <c r="I14" s="2">
        <v>60</v>
      </c>
      <c r="J14" s="2">
        <v>40</v>
      </c>
      <c r="K14" s="2">
        <v>360</v>
      </c>
      <c r="L14" s="2">
        <v>7</v>
      </c>
      <c r="M14" s="4">
        <f t="shared" si="0"/>
        <v>500</v>
      </c>
    </row>
    <row r="15" spans="2:13" x14ac:dyDescent="0.25">
      <c r="B15" s="2">
        <v>4</v>
      </c>
      <c r="C15" s="2">
        <v>80</v>
      </c>
      <c r="D15" s="2">
        <v>70</v>
      </c>
      <c r="E15" s="16">
        <v>44066</v>
      </c>
      <c r="F15" s="16">
        <v>44084</v>
      </c>
      <c r="G15" s="16">
        <v>44104</v>
      </c>
      <c r="H15" s="16">
        <v>44170</v>
      </c>
      <c r="I15" s="2">
        <v>50</v>
      </c>
      <c r="J15" s="2">
        <v>30</v>
      </c>
      <c r="K15" s="2">
        <v>520</v>
      </c>
      <c r="L15" s="2">
        <v>7</v>
      </c>
      <c r="M15" s="4">
        <f t="shared" si="0"/>
        <v>722.22222222222217</v>
      </c>
    </row>
    <row r="16" spans="2:13" x14ac:dyDescent="0.25">
      <c r="B16" s="2">
        <v>5</v>
      </c>
      <c r="C16" s="2">
        <v>40</v>
      </c>
      <c r="D16" s="2">
        <v>60</v>
      </c>
      <c r="E16" s="16">
        <v>44067</v>
      </c>
      <c r="F16" s="16">
        <v>44084</v>
      </c>
      <c r="G16" s="16">
        <v>44104</v>
      </c>
      <c r="H16" s="16">
        <v>44170</v>
      </c>
      <c r="I16" s="2">
        <v>40</v>
      </c>
      <c r="J16" s="2">
        <v>40</v>
      </c>
      <c r="K16" s="2">
        <v>370</v>
      </c>
      <c r="L16" s="2">
        <v>7</v>
      </c>
      <c r="M16" s="4">
        <f t="shared" si="0"/>
        <v>513.88888888888891</v>
      </c>
    </row>
    <row r="17" spans="2:13" x14ac:dyDescent="0.25">
      <c r="B17" s="2">
        <v>6</v>
      </c>
      <c r="C17" s="2">
        <v>120</v>
      </c>
      <c r="D17" s="2">
        <v>160</v>
      </c>
      <c r="E17" s="16">
        <v>44068</v>
      </c>
      <c r="F17" s="16">
        <v>44084</v>
      </c>
      <c r="G17" s="16">
        <v>44104</v>
      </c>
      <c r="H17" s="16">
        <v>44170</v>
      </c>
      <c r="I17" s="2">
        <v>70</v>
      </c>
      <c r="J17" s="2">
        <v>40</v>
      </c>
      <c r="K17" s="2">
        <v>390</v>
      </c>
      <c r="L17" s="2">
        <v>7</v>
      </c>
      <c r="M17" s="4">
        <f t="shared" si="0"/>
        <v>541.66666666666663</v>
      </c>
    </row>
    <row r="18" spans="2:13" x14ac:dyDescent="0.25">
      <c r="B18" s="2">
        <v>7</v>
      </c>
      <c r="C18" s="2">
        <v>80</v>
      </c>
      <c r="D18" s="2">
        <v>60</v>
      </c>
      <c r="E18" s="16">
        <v>44069</v>
      </c>
      <c r="F18" s="16">
        <v>44084</v>
      </c>
      <c r="G18" s="16">
        <v>44104</v>
      </c>
      <c r="H18" s="16">
        <v>44170</v>
      </c>
      <c r="I18" s="2">
        <v>50</v>
      </c>
      <c r="J18" s="2">
        <v>30</v>
      </c>
      <c r="K18" s="2">
        <v>280</v>
      </c>
      <c r="L18" s="2">
        <v>7</v>
      </c>
      <c r="M18" s="4">
        <f t="shared" si="0"/>
        <v>388.88888888888886</v>
      </c>
    </row>
    <row r="19" spans="2:13" x14ac:dyDescent="0.25">
      <c r="B19" s="2">
        <v>8</v>
      </c>
      <c r="C19" s="2">
        <v>120</v>
      </c>
      <c r="D19" s="2">
        <v>100</v>
      </c>
      <c r="E19" s="16">
        <v>44070</v>
      </c>
      <c r="F19" s="16">
        <v>44084</v>
      </c>
      <c r="G19" s="16">
        <v>44104</v>
      </c>
      <c r="H19" s="16">
        <v>44170</v>
      </c>
      <c r="I19" s="2">
        <v>50</v>
      </c>
      <c r="J19" s="2">
        <v>40</v>
      </c>
      <c r="K19" s="2">
        <v>390</v>
      </c>
      <c r="L19" s="2">
        <v>7</v>
      </c>
      <c r="M19" s="4">
        <f t="shared" si="0"/>
        <v>541.66666666666663</v>
      </c>
    </row>
    <row r="20" spans="2:13" x14ac:dyDescent="0.25">
      <c r="B20" s="2">
        <v>9</v>
      </c>
      <c r="C20" s="2">
        <v>40</v>
      </c>
      <c r="D20" s="2">
        <v>90</v>
      </c>
      <c r="E20" s="16">
        <v>44071</v>
      </c>
      <c r="F20" s="16">
        <v>44084</v>
      </c>
      <c r="G20" s="16">
        <v>44104</v>
      </c>
      <c r="H20" s="16">
        <v>44170</v>
      </c>
      <c r="I20" s="2">
        <v>40</v>
      </c>
      <c r="J20" s="2">
        <v>40</v>
      </c>
      <c r="K20" s="2">
        <v>350</v>
      </c>
      <c r="L20" s="2">
        <v>7</v>
      </c>
      <c r="M20" s="4">
        <f t="shared" si="0"/>
        <v>486.11111111111109</v>
      </c>
    </row>
    <row r="21" spans="2:13" x14ac:dyDescent="0.25">
      <c r="M21" s="14">
        <f>AVERAGE(M12:M20)</f>
        <v>564.81481481481478</v>
      </c>
    </row>
    <row r="23" spans="2:13" s="1" customFormat="1" x14ac:dyDescent="0.25">
      <c r="C23" s="2" t="s">
        <v>2</v>
      </c>
      <c r="D23" s="2" t="s">
        <v>15</v>
      </c>
      <c r="E23" s="2" t="s">
        <v>3</v>
      </c>
      <c r="F23" s="2" t="s">
        <v>5</v>
      </c>
      <c r="G23" s="2" t="s">
        <v>17</v>
      </c>
      <c r="H23" s="2" t="s">
        <v>19</v>
      </c>
      <c r="I23" s="2" t="s">
        <v>20</v>
      </c>
      <c r="J23" s="2" t="s">
        <v>21</v>
      </c>
      <c r="K23" s="1" t="s">
        <v>22</v>
      </c>
    </row>
    <row r="24" spans="2:13" s="1" customFormat="1" x14ac:dyDescent="0.25">
      <c r="C24" s="1">
        <v>40</v>
      </c>
      <c r="D24" s="1">
        <v>70</v>
      </c>
      <c r="E24" s="1">
        <v>40</v>
      </c>
      <c r="F24" s="1">
        <v>30</v>
      </c>
      <c r="G24" s="5">
        <v>597.22222222222217</v>
      </c>
      <c r="H24" s="2"/>
      <c r="J24"/>
      <c r="K24" s="5"/>
    </row>
    <row r="25" spans="2:13" s="1" customFormat="1" x14ac:dyDescent="0.25">
      <c r="C25" s="1">
        <v>40</v>
      </c>
      <c r="D25" s="1">
        <v>60</v>
      </c>
      <c r="E25" s="1">
        <v>40</v>
      </c>
      <c r="F25" s="1">
        <v>40</v>
      </c>
      <c r="G25" s="5">
        <v>513.88888888888891</v>
      </c>
      <c r="H25" s="2"/>
      <c r="J25"/>
      <c r="K25" s="5"/>
    </row>
    <row r="26" spans="2:13" s="1" customFormat="1" x14ac:dyDescent="0.25">
      <c r="C26" s="1">
        <v>40</v>
      </c>
      <c r="D26" s="1">
        <v>90</v>
      </c>
      <c r="E26" s="1">
        <v>40</v>
      </c>
      <c r="F26" s="1">
        <v>40</v>
      </c>
      <c r="G26" s="5">
        <v>486.11111111111109</v>
      </c>
      <c r="H26" s="4">
        <f>AVERAGE(D24:D26)</f>
        <v>73.333333333333329</v>
      </c>
      <c r="I26" s="4">
        <f>AVERAGE(E24:E26)</f>
        <v>40</v>
      </c>
      <c r="J26" s="4">
        <f>AVERAGE(F24:F26)</f>
        <v>36.666666666666664</v>
      </c>
      <c r="K26" s="4">
        <f>AVERAGE(G24:G26)</f>
        <v>532.40740740740739</v>
      </c>
    </row>
    <row r="27" spans="2:13" s="1" customFormat="1" x14ac:dyDescent="0.25">
      <c r="C27" s="1">
        <v>80</v>
      </c>
      <c r="D27" s="1">
        <v>105</v>
      </c>
      <c r="E27" s="1">
        <v>40</v>
      </c>
      <c r="F27" s="1">
        <v>30</v>
      </c>
      <c r="G27" s="5">
        <v>791.66666666666663</v>
      </c>
      <c r="H27" s="2"/>
      <c r="J27"/>
      <c r="K27" s="5"/>
    </row>
    <row r="28" spans="2:13" s="1" customFormat="1" x14ac:dyDescent="0.25">
      <c r="C28" s="1">
        <v>80</v>
      </c>
      <c r="D28" s="1">
        <v>70</v>
      </c>
      <c r="E28" s="1">
        <v>50</v>
      </c>
      <c r="F28" s="1">
        <v>30</v>
      </c>
      <c r="G28" s="5">
        <v>722.22222222222217</v>
      </c>
      <c r="H28" s="2"/>
      <c r="J28"/>
      <c r="K28" s="5"/>
    </row>
    <row r="29" spans="2:13" s="1" customFormat="1" x14ac:dyDescent="0.25">
      <c r="C29" s="1">
        <v>80</v>
      </c>
      <c r="D29" s="1">
        <v>60</v>
      </c>
      <c r="E29" s="1">
        <v>50</v>
      </c>
      <c r="F29" s="1">
        <v>30</v>
      </c>
      <c r="G29" s="5">
        <v>388.88888888888886</v>
      </c>
      <c r="H29" s="4">
        <f>AVERAGE(D27:D29)</f>
        <v>78.333333333333329</v>
      </c>
      <c r="I29" s="4">
        <f>AVERAGE(E27:E29)</f>
        <v>46.666666666666664</v>
      </c>
      <c r="J29" s="4">
        <f>AVERAGE(F27:F29)</f>
        <v>30</v>
      </c>
      <c r="K29" s="4">
        <f>AVERAGE(G27:G29)</f>
        <v>634.25925925925924</v>
      </c>
    </row>
    <row r="30" spans="2:13" s="1" customFormat="1" x14ac:dyDescent="0.25">
      <c r="C30" s="1">
        <v>120</v>
      </c>
      <c r="D30" s="1">
        <v>150</v>
      </c>
      <c r="E30" s="1">
        <v>60</v>
      </c>
      <c r="F30" s="1">
        <v>40</v>
      </c>
      <c r="G30" s="5">
        <v>500</v>
      </c>
      <c r="H30" s="2"/>
      <c r="J30"/>
      <c r="K30" s="5"/>
    </row>
    <row r="31" spans="2:13" s="1" customFormat="1" x14ac:dyDescent="0.25">
      <c r="C31" s="1">
        <v>120</v>
      </c>
      <c r="D31" s="1">
        <v>160</v>
      </c>
      <c r="E31" s="1">
        <v>70</v>
      </c>
      <c r="F31" s="1">
        <v>40</v>
      </c>
      <c r="G31" s="5">
        <v>541.66666666666663</v>
      </c>
      <c r="H31" s="2"/>
      <c r="J31"/>
      <c r="K31" s="5"/>
    </row>
    <row r="32" spans="2:13" s="1" customFormat="1" x14ac:dyDescent="0.25">
      <c r="C32" s="1">
        <v>120</v>
      </c>
      <c r="D32" s="1">
        <v>100</v>
      </c>
      <c r="E32" s="1">
        <v>50</v>
      </c>
      <c r="F32" s="1">
        <v>40</v>
      </c>
      <c r="G32" s="5">
        <v>541.66666666666663</v>
      </c>
      <c r="H32" s="4">
        <f>AVERAGE(D30:D32)</f>
        <v>136.66666666666666</v>
      </c>
      <c r="I32" s="4">
        <f>AVERAGE(E30:E32)</f>
        <v>60</v>
      </c>
      <c r="J32" s="4">
        <f>AVERAGE(F30:F32)</f>
        <v>40</v>
      </c>
      <c r="K32" s="4">
        <f>AVERAGE(G30:G32)</f>
        <v>527.77777777777771</v>
      </c>
    </row>
    <row r="33" spans="3:6" s="1" customFormat="1" x14ac:dyDescent="0.25"/>
    <row r="34" spans="3:6" s="1" customFormat="1" x14ac:dyDescent="0.25"/>
    <row r="35" spans="3:6" s="1" customFormat="1" x14ac:dyDescent="0.25">
      <c r="C35" s="1" t="s">
        <v>23</v>
      </c>
      <c r="D35" s="1" t="s">
        <v>24</v>
      </c>
      <c r="E35" s="1" t="s">
        <v>25</v>
      </c>
      <c r="F35" s="1" t="s">
        <v>26</v>
      </c>
    </row>
    <row r="36" spans="3:6" s="1" customFormat="1" x14ac:dyDescent="0.25">
      <c r="C36" s="1">
        <v>40</v>
      </c>
      <c r="D36" s="5">
        <v>73.333333333333329</v>
      </c>
      <c r="E36" s="5">
        <v>40</v>
      </c>
      <c r="F36" s="5">
        <v>532.40740740740739</v>
      </c>
    </row>
    <row r="37" spans="3:6" s="1" customFormat="1" x14ac:dyDescent="0.25">
      <c r="C37" s="1">
        <v>80</v>
      </c>
      <c r="D37" s="5">
        <v>78.333333333333329</v>
      </c>
      <c r="E37" s="5">
        <v>46.666666666666664</v>
      </c>
      <c r="F37" s="5">
        <v>634.25925925925924</v>
      </c>
    </row>
    <row r="38" spans="3:6" s="1" customFormat="1" x14ac:dyDescent="0.25">
      <c r="C38" s="1">
        <v>120</v>
      </c>
      <c r="D38" s="5">
        <v>136.66666666666666</v>
      </c>
      <c r="E38" s="5">
        <v>60</v>
      </c>
      <c r="F38" s="5">
        <v>527.77777777777771</v>
      </c>
    </row>
    <row r="39" spans="3:6" s="1" customFormat="1" x14ac:dyDescent="0.25"/>
    <row r="40" spans="3:6" s="1" customFormat="1" x14ac:dyDescent="0.25"/>
    <row r="41" spans="3:6" s="1" customFormat="1" x14ac:dyDescent="0.25"/>
    <row r="42" spans="3:6" s="1" customFormat="1" x14ac:dyDescent="0.25"/>
    <row r="43" spans="3:6" s="1" customFormat="1" x14ac:dyDescent="0.25"/>
    <row r="57" spans="8:9" x14ac:dyDescent="0.25">
      <c r="H57" s="17" t="s">
        <v>32</v>
      </c>
      <c r="I57" s="17" t="s">
        <v>33</v>
      </c>
    </row>
    <row r="58" spans="8:9" x14ac:dyDescent="0.25">
      <c r="H58" s="14">
        <f>'1er F'!L21</f>
        <v>1762.3456790123455</v>
      </c>
      <c r="I58" s="14">
        <f>M21</f>
        <v>564.81481481481478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D60CD8C30826446B5AF2D20346C10C3" ma:contentTypeVersion="13" ma:contentTypeDescription="Create a new document." ma:contentTypeScope="" ma:versionID="9e823467cfb74ddace14389d2969d4d1">
  <xsd:schema xmlns:xsd="http://www.w3.org/2001/XMLSchema" xmlns:xs="http://www.w3.org/2001/XMLSchema" xmlns:p="http://schemas.microsoft.com/office/2006/metadata/properties" xmlns:ns3="178c54d2-a5b1-42c0-a3b0-11a3931654dc" xmlns:ns4="d6e19ec8-b264-4db4-8848-60248a80e329" targetNamespace="http://schemas.microsoft.com/office/2006/metadata/properties" ma:root="true" ma:fieldsID="3929b1363afce57c2d71ed14e2bb69a8" ns3:_="" ns4:_="">
    <xsd:import namespace="178c54d2-a5b1-42c0-a3b0-11a3931654dc"/>
    <xsd:import namespace="d6e19ec8-b264-4db4-8848-60248a80e32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8c54d2-a5b1-42c0-a3b0-11a3931654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e19ec8-b264-4db4-8848-60248a80e32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ECC2AEB-7360-41BC-8573-216E7AC9C1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E946C7-5F49-42DE-8461-783991E0F61B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d6e19ec8-b264-4db4-8848-60248a80e329"/>
    <ds:schemaRef ds:uri="http://purl.org/dc/elements/1.1/"/>
    <ds:schemaRef ds:uri="http://schemas.microsoft.com/office/2006/metadata/properties"/>
    <ds:schemaRef ds:uri="http://schemas.microsoft.com/office/infopath/2007/PartnerControls"/>
    <ds:schemaRef ds:uri="178c54d2-a5b1-42c0-a3b0-11a3931654dc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8E12A19-31C6-46DB-AE44-6358E84973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8c54d2-a5b1-42c0-a3b0-11a3931654dc"/>
    <ds:schemaRef ds:uri="d6e19ec8-b264-4db4-8848-60248a80e32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1er F</vt:lpstr>
      <vt:lpstr>2daF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Orlando Vellaz</cp:lastModifiedBy>
  <dcterms:created xsi:type="dcterms:W3CDTF">2020-12-31T03:24:23Z</dcterms:created>
  <dcterms:modified xsi:type="dcterms:W3CDTF">2022-11-08T13:24:24Z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0x0101002D60CD8C30826446B5AF2D20346C10C3</vt:lpwstr>
  </property>
</Properties>
</file>